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KELLY SERRANO\Documents\Cuarentena\Informe independiente al Sistema de Control Interno\"/>
    </mc:Choice>
  </mc:AlternateContent>
  <xr:revisionPtr revIDLastSave="0" documentId="8_{02D9729C-F3C7-4A10-8877-6C32CBF253DB}" xr6:coauthVersionLast="45" xr6:coauthVersionMax="45" xr10:uidLastSave="{00000000-0000-0000-0000-000000000000}"/>
  <bookViews>
    <workbookView xWindow="-108" yWindow="-108" windowWidth="23256" windowHeight="12576" xr2:uid="{DD082331-2A1A-4984-8ECA-F61EC1FE679E}"/>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3" i="1" l="1"/>
  <c r="G33" i="1"/>
  <c r="E33" i="1"/>
  <c r="O31" i="1"/>
  <c r="G31" i="1"/>
  <c r="E31" i="1"/>
  <c r="G29" i="1"/>
  <c r="O29" i="1" s="1"/>
  <c r="E29" i="1"/>
  <c r="G27" i="1"/>
  <c r="O27" i="1" s="1"/>
  <c r="E27" i="1"/>
  <c r="G25" i="1"/>
  <c r="O25" i="1" s="1"/>
  <c r="E25" i="1"/>
  <c r="M7" i="1"/>
</calcChain>
</file>

<file path=xl/sharedStrings.xml><?xml version="1.0" encoding="utf-8"?>
<sst xmlns="http://schemas.openxmlformats.org/spreadsheetml/2006/main" count="37" uniqueCount="32">
  <si>
    <t>Nombre de la Entidad:</t>
  </si>
  <si>
    <t>INSTITUTO DISTRITAL DE RECREACIÓN Y DEPORTE</t>
  </si>
  <si>
    <t>Periodo Evaluado:</t>
  </si>
  <si>
    <t>PRIMER SEMESTRE 2020</t>
  </si>
  <si>
    <t>Estado del sistema de Control Interno de la entidad</t>
  </si>
  <si>
    <t>Conclusión general sobre la evaluación del Sistema de Control Interno</t>
  </si>
  <si>
    <t>¿Están todos los componentes operando juntos y de manera integrada? (Si / en proceso / No) (Justifique su respuesta):</t>
  </si>
  <si>
    <t>Si</t>
  </si>
  <si>
    <t>Se encuentran operando en general cada uno de los componentes, juntos y de manera integrada, aunque la entidad no clasifica cada una de sus actividades en un componente, la normatividad es clara y así mismo se da cumplimiento a la mayoría de los ítems evaluados. Sin embargo hace falta apropiación por parte del personal que integra el IDRD en lo referente al Sistema de Control Interno.</t>
  </si>
  <si>
    <t>¿Es efectivo el sistema de control interno para los objetivos evaluados? (Si/No) (Justifique su respuesta):</t>
  </si>
  <si>
    <t>El Sistema de Control Interno es efectivo, sin embargo hace falta fortalecerlo, por medio de la apropiación por parte del personal que integra el IDRD.</t>
  </si>
  <si>
    <t>La entidad cuenta dentro de su Sistema de Control Interno, con una institucionalidad (Líneas de defensa)  que le permita la toma de decisiones frente al control (Si/No) (Justifique su respuesta):</t>
  </si>
  <si>
    <t>No</t>
  </si>
  <si>
    <t>Hace falta claridad en la institución acerca de las líneas de defensa, apropiación del tema y llevar las acividades realizadas por cada uno de los servidores encaminadas a las líneas de defensa.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</si>
  <si>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</si>
  <si>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</si>
  <si>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</si>
  <si>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</si>
  <si>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</si>
  <si>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</si>
  <si>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</si>
  <si>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</si>
  <si>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La falencia principal de este componente es la desactualización de los procedimientos y los controles no se encuentran bien definidos, aunque se encuentran funcionando; por lo que en la evaluación de "si se encuentra funcionando" en su mayoría se asignó el No. 2 - El control opera como está diseñado pero con algunas falencias. Ese puntaje bajó en general el puntaje de la entidad. Sin embargo están en proceso de actualización los procedimientos.</t>
  </si>
  <si>
    <t>N/A - Este informe se considera como línea base</t>
  </si>
  <si>
    <t>Evaluación de riesgos</t>
  </si>
  <si>
    <t>La falencia principal de este componente es la desactualización de los procedimientos y los controles no se encuentran bien definidos, aunque se encuentran funcionando; por lo que en la evaluación de "si se encuentra funcionando" en su mayoría se asignó el No. 2 - El control opera como está diseñado pero con algunas falencias. Ese puntaje bajó en general el puntaje de la entidad. Sin embargo están en proceso de actualización los procedimientos.
En general la Política para la Gestión del Riesgo en el IDRD se encuentra completa según lo requerido, hay que hacer unos pequeños ajustes en esta.
Por otro lado, es necesario que se defina una metodología para medir el impacto en diferentes situaciones.</t>
  </si>
  <si>
    <t>Actividades de control</t>
  </si>
  <si>
    <t>En la Política para la Gestión del Riesgo en el IDRD, se encuentra la definición de controles, por cada una de las líneas de defensa, hace falta la aplicación de ello y replicar la metodología de los controles establecidos en cada uno de los documentos con los que cuenta el IDRD (Manuales, procedimientos, instructivos, políticas entre otros).</t>
  </si>
  <si>
    <t>Información y comunicación</t>
  </si>
  <si>
    <t>La falencia principal de este componente es la desactualización de los procedimientos y los controles no se encuentran bien definidos, aunque se encuentran funcionando; por lo que en la evaluación de "si se encuentra funcionando" en su mayoría se asignó el No. 2 - El control opera como está diseñado pero con algunas falencias. Ese puntaje bajó en general el puntaje de la entidad. Sin embargo están en proceso de actualización los procedimientos.
Hace falta reforzar el tema de segregación de funciones, hace falta documentar puntualmente algunas actividades, puesto que se cuenta con la actividad pero no se ha documentado en un control.</t>
  </si>
  <si>
    <t xml:space="preserve">Monitoreo </t>
  </si>
  <si>
    <t>Aunque muchas de las actividades se cumplieron por medio de las Auditorías realizadas, es necesario que las actividades no sean cumplidas por este sistema, debido a que el Plan cambia anualmente. Es necesario documentar las actividades en por fuera de una auditoría y que dichas actividades se realicen anualmente.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</si>
</sst>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0"/>
      <color theme="1"/>
      <name val="Arial"/>
      <family val="2"/>
    </font>
    <font>
      <b/>
      <sz val="20"/>
      <color theme="0"/>
      <name val="Arial Narrow"/>
      <family val="2"/>
    </font>
    <font>
      <b/>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8"/>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justify" vertical="center" wrapText="1"/>
      <protection locked="0"/>
    </xf>
    <xf numFmtId="49" fontId="12" fillId="2" borderId="24" xfId="0" applyNumberFormat="1" applyFont="1" applyFill="1" applyBorder="1" applyAlignment="1" applyProtection="1">
      <alignment horizontal="justify" vertical="center" wrapText="1"/>
      <protection locked="0"/>
    </xf>
    <xf numFmtId="49" fontId="12" fillId="2" borderId="25" xfId="0" applyNumberFormat="1" applyFont="1" applyFill="1" applyBorder="1" applyAlignment="1" applyProtection="1">
      <alignment horizontal="justify" vertical="center"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2"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Border="1" applyAlignment="1" applyProtection="1">
      <alignment horizontal="justify"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11" xfId="0" applyFont="1" applyBorder="1" applyAlignment="1" applyProtection="1">
      <alignment horizontal="center" vertical="center"/>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4" fillId="2" borderId="0" xfId="0" applyFont="1" applyFill="1" applyAlignment="1">
      <alignment vertical="center"/>
    </xf>
    <xf numFmtId="0" fontId="9" fillId="2" borderId="0" xfId="0" applyFont="1" applyFill="1" applyAlignment="1">
      <alignment horizontal="left" vertical="center"/>
    </xf>
    <xf numFmtId="0" fontId="19" fillId="2" borderId="0" xfId="0" applyFont="1" applyFill="1" applyAlignment="1">
      <alignment vertical="center"/>
    </xf>
    <xf numFmtId="0" fontId="20" fillId="2" borderId="0" xfId="0" applyFont="1" applyFill="1"/>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8CB095ED-2B5B-4712-B4A3-FA9EF5B5C8DE}"/>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0.66666666666666663</v>
          </cell>
        </row>
        <row r="26">
          <cell r="N26">
            <v>0.79411764705882348</v>
          </cell>
        </row>
        <row r="43">
          <cell r="N43">
            <v>0.79166666666666663</v>
          </cell>
        </row>
        <row r="55">
          <cell r="N55">
            <v>0.6071428571428571</v>
          </cell>
        </row>
        <row r="69">
          <cell r="N69">
            <v>0.7857142857142857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118A-1F8F-43EA-92D9-1400305013FF}">
  <dimension ref="B1:V38"/>
  <sheetViews>
    <sheetView tabSelected="1" topLeftCell="A31" zoomScale="60" zoomScaleNormal="60" workbookViewId="0">
      <selection activeCell="F19" sqref="F19:M19"/>
    </sheetView>
  </sheetViews>
  <sheetFormatPr baseColWidth="10" defaultColWidth="11.44140625" defaultRowHeight="13.2" x14ac:dyDescent="0.25"/>
  <cols>
    <col min="1" max="1" width="3.109375" style="1" customWidth="1"/>
    <col min="2" max="2" width="3.44140625" style="1" customWidth="1"/>
    <col min="3" max="3" width="35.5546875" style="1" customWidth="1"/>
    <col min="4" max="4" width="2.5546875" style="1" customWidth="1"/>
    <col min="5" max="5" width="38.6640625" style="1" customWidth="1"/>
    <col min="6" max="6" width="10.88671875" style="1" customWidth="1"/>
    <col min="7" max="7" width="23.44140625" style="1" customWidth="1"/>
    <col min="8" max="8" width="7.5546875" style="1" customWidth="1"/>
    <col min="9" max="9" width="68.109375" style="1" customWidth="1"/>
    <col min="10" max="10" width="5.88671875" style="1" customWidth="1"/>
    <col min="11" max="11" width="28.109375" style="1" customWidth="1"/>
    <col min="12" max="12" width="4.33203125" style="1" customWidth="1"/>
    <col min="13" max="13" width="78.6640625" style="1" customWidth="1"/>
    <col min="14" max="14" width="5.88671875" style="1" customWidth="1"/>
    <col min="15" max="15" width="24.88671875" style="1" customWidth="1"/>
    <col min="16" max="16" width="7" style="1" customWidth="1"/>
    <col min="17" max="16384" width="11.44140625" style="1"/>
  </cols>
  <sheetData>
    <row r="1" spans="2:16" ht="13.8"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25">
      <c r="B3" s="5"/>
      <c r="E3" s="6" t="s">
        <v>0</v>
      </c>
      <c r="F3" s="7" t="s">
        <v>1</v>
      </c>
      <c r="G3" s="7"/>
      <c r="H3" s="7"/>
      <c r="I3" s="7"/>
      <c r="J3" s="7"/>
      <c r="K3" s="7"/>
      <c r="L3" s="7"/>
      <c r="M3" s="7"/>
      <c r="N3" s="8"/>
      <c r="O3" s="8"/>
      <c r="P3" s="9"/>
    </row>
    <row r="4" spans="2:16" ht="18" customHeight="1" x14ac:dyDescent="0.25">
      <c r="B4" s="5"/>
      <c r="E4" s="10"/>
      <c r="F4" s="7"/>
      <c r="G4" s="7"/>
      <c r="H4" s="7"/>
      <c r="I4" s="7"/>
      <c r="J4" s="7"/>
      <c r="K4" s="7"/>
      <c r="L4" s="7"/>
      <c r="M4" s="7"/>
      <c r="N4" s="8"/>
      <c r="O4" s="8"/>
      <c r="P4" s="9"/>
    </row>
    <row r="5" spans="2:16" ht="41.25" customHeight="1" x14ac:dyDescent="0.25">
      <c r="B5" s="5"/>
      <c r="E5" s="11" t="s">
        <v>2</v>
      </c>
      <c r="F5" s="12" t="s">
        <v>3</v>
      </c>
      <c r="G5" s="13"/>
      <c r="H5" s="13"/>
      <c r="I5" s="13"/>
      <c r="J5" s="13"/>
      <c r="K5" s="13"/>
      <c r="L5" s="13"/>
      <c r="M5" s="14"/>
      <c r="N5" s="15"/>
      <c r="O5" s="15"/>
      <c r="P5" s="9"/>
    </row>
    <row r="6" spans="2:16" ht="18" customHeight="1" thickBot="1" x14ac:dyDescent="0.3">
      <c r="B6" s="5"/>
      <c r="E6" s="16"/>
      <c r="F6" s="15"/>
      <c r="G6" s="15"/>
      <c r="H6" s="15"/>
      <c r="I6" s="15"/>
      <c r="J6" s="15"/>
      <c r="K6" s="15"/>
      <c r="L6" s="15"/>
      <c r="P6" s="9"/>
    </row>
    <row r="7" spans="2:16" ht="93" customHeight="1" thickBot="1" x14ac:dyDescent="0.3">
      <c r="B7" s="5"/>
      <c r="I7" s="17" t="s">
        <v>4</v>
      </c>
      <c r="J7" s="18"/>
      <c r="K7" s="19"/>
      <c r="M7" s="20">
        <f>+AVERAGE(G25,G27,G29,G31,G33)</f>
        <v>0.72906162464985991</v>
      </c>
      <c r="N7" s="21"/>
      <c r="O7" s="21"/>
      <c r="P7" s="9"/>
    </row>
    <row r="8" spans="2:16" ht="18" customHeight="1" x14ac:dyDescent="0.3">
      <c r="B8" s="5"/>
      <c r="M8" s="22"/>
      <c r="N8" s="22"/>
      <c r="O8" s="22"/>
      <c r="P8" s="9"/>
    </row>
    <row r="9" spans="2:16" ht="18" customHeight="1"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2.8" x14ac:dyDescent="0.25">
      <c r="B17" s="5"/>
      <c r="C17" s="23" t="s">
        <v>5</v>
      </c>
      <c r="D17" s="24"/>
      <c r="E17" s="24"/>
      <c r="F17" s="24"/>
      <c r="G17" s="24"/>
      <c r="H17" s="24"/>
      <c r="I17" s="24"/>
      <c r="J17" s="24"/>
      <c r="K17" s="24"/>
      <c r="L17" s="24"/>
      <c r="M17" s="25"/>
      <c r="N17" s="26"/>
      <c r="O17" s="26"/>
      <c r="P17" s="9"/>
    </row>
    <row r="18" spans="2:22" ht="15.75" customHeight="1" x14ac:dyDescent="0.25">
      <c r="B18" s="5"/>
      <c r="C18" s="27"/>
      <c r="D18" s="27"/>
      <c r="E18" s="27"/>
      <c r="F18" s="27"/>
      <c r="G18" s="27"/>
      <c r="H18" s="27"/>
      <c r="I18" s="27"/>
      <c r="J18" s="27"/>
      <c r="K18" s="27"/>
      <c r="L18" s="27"/>
      <c r="M18" s="27"/>
      <c r="N18" s="28"/>
      <c r="O18" s="28"/>
      <c r="P18" s="9"/>
    </row>
    <row r="19" spans="2:22" ht="141.75" customHeight="1" x14ac:dyDescent="0.25">
      <c r="B19" s="5"/>
      <c r="C19" s="29" t="s">
        <v>6</v>
      </c>
      <c r="D19" s="30"/>
      <c r="E19" s="31" t="s">
        <v>7</v>
      </c>
      <c r="F19" s="32" t="s">
        <v>8</v>
      </c>
      <c r="G19" s="33"/>
      <c r="H19" s="33"/>
      <c r="I19" s="33"/>
      <c r="J19" s="33"/>
      <c r="K19" s="33"/>
      <c r="L19" s="33"/>
      <c r="M19" s="34"/>
      <c r="N19" s="35"/>
      <c r="O19" s="35"/>
      <c r="P19" s="9"/>
    </row>
    <row r="20" spans="2:22" ht="105.75" customHeight="1" x14ac:dyDescent="0.25">
      <c r="B20" s="5"/>
      <c r="C20" s="29" t="s">
        <v>9</v>
      </c>
      <c r="D20" s="30"/>
      <c r="E20" s="31" t="s">
        <v>7</v>
      </c>
      <c r="F20" s="32" t="s">
        <v>10</v>
      </c>
      <c r="G20" s="33"/>
      <c r="H20" s="33"/>
      <c r="I20" s="33"/>
      <c r="J20" s="33"/>
      <c r="K20" s="33"/>
      <c r="L20" s="33"/>
      <c r="M20" s="34"/>
      <c r="N20" s="35"/>
      <c r="O20" s="35"/>
      <c r="P20" s="9"/>
    </row>
    <row r="21" spans="2:22" ht="143.25" customHeight="1" x14ac:dyDescent="0.25">
      <c r="B21" s="5"/>
      <c r="C21" s="36" t="s">
        <v>11</v>
      </c>
      <c r="D21" s="37"/>
      <c r="E21" s="31" t="s">
        <v>12</v>
      </c>
      <c r="F21" s="32" t="s">
        <v>13</v>
      </c>
      <c r="G21" s="33"/>
      <c r="H21" s="33"/>
      <c r="I21" s="33"/>
      <c r="J21" s="33"/>
      <c r="K21" s="33"/>
      <c r="L21" s="33"/>
      <c r="M21" s="34"/>
      <c r="N21" s="35"/>
      <c r="O21" s="35"/>
      <c r="P21" s="9"/>
    </row>
    <row r="22" spans="2:22" ht="66" customHeight="1" thickBot="1" x14ac:dyDescent="0.3">
      <c r="B22" s="5"/>
      <c r="G22" s="38"/>
      <c r="P22" s="9"/>
    </row>
    <row r="23" spans="2:22" ht="102.75" customHeight="1" thickBot="1" x14ac:dyDescent="0.3">
      <c r="B23" s="5"/>
      <c r="C23" s="39" t="s">
        <v>14</v>
      </c>
      <c r="D23" s="40"/>
      <c r="E23" s="41" t="s">
        <v>15</v>
      </c>
      <c r="F23" s="40"/>
      <c r="G23" s="41" t="s">
        <v>16</v>
      </c>
      <c r="H23" s="40"/>
      <c r="I23" s="42" t="s">
        <v>17</v>
      </c>
      <c r="J23" s="43"/>
      <c r="K23" s="44" t="s">
        <v>18</v>
      </c>
      <c r="L23" s="43"/>
      <c r="M23" s="45" t="s">
        <v>19</v>
      </c>
      <c r="N23" s="43"/>
      <c r="O23" s="46" t="s">
        <v>20</v>
      </c>
      <c r="P23" s="9"/>
      <c r="Q23" s="47"/>
    </row>
    <row r="24" spans="2:22" ht="6.75" customHeight="1" x14ac:dyDescent="0.4">
      <c r="B24" s="5"/>
      <c r="C24" s="48"/>
      <c r="D24"/>
      <c r="E24"/>
      <c r="F24"/>
      <c r="G24"/>
      <c r="H24"/>
      <c r="I24" s="49"/>
      <c r="J24"/>
      <c r="K24" s="49"/>
      <c r="L24"/>
      <c r="M24"/>
      <c r="N24"/>
      <c r="O24"/>
      <c r="P24" s="9"/>
    </row>
    <row r="25" spans="2:22" ht="179.25" customHeight="1" x14ac:dyDescent="0.25">
      <c r="B25" s="5"/>
      <c r="C25" s="50" t="s">
        <v>21</v>
      </c>
      <c r="D25" s="51"/>
      <c r="E25" s="52" t="str">
        <f>+IF([1]Hoja1!$N$2&gt;=0.5,"Si","No")</f>
        <v>Si</v>
      </c>
      <c r="F25" s="53"/>
      <c r="G25" s="54">
        <f>+[1]Hoja1!N2</f>
        <v>0.66666666666666663</v>
      </c>
      <c r="H25" s="53"/>
      <c r="I25" s="55" t="s">
        <v>22</v>
      </c>
      <c r="J25" s="56"/>
      <c r="K25" s="57"/>
      <c r="L25" s="58"/>
      <c r="M25" s="59" t="s">
        <v>23</v>
      </c>
      <c r="N25" s="60"/>
      <c r="O25" s="61">
        <f>G25-K25</f>
        <v>0.66666666666666663</v>
      </c>
      <c r="P25" s="62"/>
      <c r="Q25" s="63"/>
      <c r="R25" s="63"/>
      <c r="S25" s="63"/>
      <c r="T25" s="63"/>
      <c r="U25" s="63"/>
      <c r="V25" s="63"/>
    </row>
    <row r="26" spans="2:22" ht="6.75" customHeight="1" x14ac:dyDescent="0.4">
      <c r="B26" s="5"/>
      <c r="C26" s="48"/>
      <c r="D26"/>
      <c r="E26" s="64"/>
      <c r="F26"/>
      <c r="G26" s="65"/>
      <c r="H26"/>
      <c r="I26" s="66"/>
      <c r="J26"/>
      <c r="K26" s="49"/>
      <c r="L26"/>
      <c r="M26" s="64"/>
      <c r="N26" s="67"/>
      <c r="O26" s="68"/>
      <c r="P26" s="9"/>
    </row>
    <row r="27" spans="2:22" ht="241.2" customHeight="1" x14ac:dyDescent="0.25">
      <c r="B27" s="5"/>
      <c r="C27" s="69" t="s">
        <v>24</v>
      </c>
      <c r="D27" s="51"/>
      <c r="E27" s="52" t="str">
        <f>+IF([1]Hoja1!$N$26&gt;=0.5,"Si","No")</f>
        <v>Si</v>
      </c>
      <c r="F27"/>
      <c r="G27" s="54">
        <f>+[1]Hoja1!N26</f>
        <v>0.79411764705882348</v>
      </c>
      <c r="H27"/>
      <c r="I27" s="55" t="s">
        <v>25</v>
      </c>
      <c r="J27"/>
      <c r="K27" s="57">
        <v>0.01</v>
      </c>
      <c r="L27" s="70"/>
      <c r="M27" s="59" t="s">
        <v>23</v>
      </c>
      <c r="N27" s="60"/>
      <c r="O27" s="61">
        <f>G27-K27</f>
        <v>0.78411764705882347</v>
      </c>
      <c r="P27" s="9"/>
    </row>
    <row r="28" spans="2:22" ht="6.75" customHeight="1" x14ac:dyDescent="0.4">
      <c r="B28" s="5"/>
      <c r="C28" s="48"/>
      <c r="D28"/>
      <c r="E28" s="64"/>
      <c r="F28"/>
      <c r="G28" s="65"/>
      <c r="H28"/>
      <c r="I28" s="66"/>
      <c r="J28"/>
      <c r="K28" s="49"/>
      <c r="L28"/>
      <c r="M28" s="64"/>
      <c r="N28" s="67"/>
      <c r="O28" s="68"/>
      <c r="P28" s="9"/>
    </row>
    <row r="29" spans="2:22" ht="110.4" customHeight="1" x14ac:dyDescent="0.25">
      <c r="B29" s="5"/>
      <c r="C29" s="71" t="s">
        <v>26</v>
      </c>
      <c r="D29" s="51"/>
      <c r="E29" s="52" t="str">
        <f>+IF([1]Hoja1!$N$43&gt;=0.5,"Si","No")</f>
        <v>Si</v>
      </c>
      <c r="F29"/>
      <c r="G29" s="54">
        <f>+[1]Hoja1!N43</f>
        <v>0.79166666666666663</v>
      </c>
      <c r="H29"/>
      <c r="I29" s="55" t="s">
        <v>27</v>
      </c>
      <c r="J29"/>
      <c r="K29" s="57">
        <v>0.21</v>
      </c>
      <c r="L29" s="70"/>
      <c r="M29" s="59" t="s">
        <v>23</v>
      </c>
      <c r="N29" s="60"/>
      <c r="O29" s="61">
        <f>G29-K29</f>
        <v>0.58166666666666667</v>
      </c>
      <c r="P29" s="9"/>
    </row>
    <row r="30" spans="2:22" ht="6.75" customHeight="1" x14ac:dyDescent="0.4">
      <c r="B30" s="5"/>
      <c r="C30" s="48"/>
      <c r="D30"/>
      <c r="E30" s="64"/>
      <c r="F30"/>
      <c r="G30" s="65"/>
      <c r="H30"/>
      <c r="I30" s="66"/>
      <c r="J30"/>
      <c r="K30" s="49"/>
      <c r="L30"/>
      <c r="M30" s="64"/>
      <c r="N30" s="67"/>
      <c r="O30" s="68"/>
      <c r="P30" s="9"/>
    </row>
    <row r="31" spans="2:22" ht="213" customHeight="1" x14ac:dyDescent="0.25">
      <c r="B31" s="5"/>
      <c r="C31" s="72" t="s">
        <v>28</v>
      </c>
      <c r="D31" s="51"/>
      <c r="E31" s="52" t="str">
        <f>+IF([1]Hoja1!$N$55&gt;=0.5,"Si","No")</f>
        <v>Si</v>
      </c>
      <c r="F31"/>
      <c r="G31" s="54">
        <f>+[1]Hoja1!N55</f>
        <v>0.6071428571428571</v>
      </c>
      <c r="H31"/>
      <c r="I31" s="55" t="s">
        <v>29</v>
      </c>
      <c r="J31"/>
      <c r="K31" s="57">
        <v>0.1</v>
      </c>
      <c r="L31" s="70"/>
      <c r="M31" s="59" t="s">
        <v>23</v>
      </c>
      <c r="N31" s="60"/>
      <c r="O31" s="61">
        <f>G31-K31</f>
        <v>0.50714285714285712</v>
      </c>
      <c r="P31" s="9"/>
    </row>
    <row r="32" spans="2:22" ht="6.75" customHeight="1" x14ac:dyDescent="0.4">
      <c r="B32" s="5"/>
      <c r="C32" s="48"/>
      <c r="D32"/>
      <c r="E32" s="64"/>
      <c r="F32"/>
      <c r="G32" s="65"/>
      <c r="H32"/>
      <c r="I32" s="66"/>
      <c r="J32"/>
      <c r="K32" s="49"/>
      <c r="L32"/>
      <c r="M32" s="64"/>
      <c r="N32" s="67"/>
      <c r="O32" s="68"/>
      <c r="P32" s="9"/>
    </row>
    <row r="33" spans="2:16" ht="90.75" customHeight="1" x14ac:dyDescent="0.25">
      <c r="B33" s="5"/>
      <c r="C33" s="73" t="s">
        <v>30</v>
      </c>
      <c r="D33" s="51"/>
      <c r="E33" s="52" t="str">
        <f>+IF([1]Hoja1!$N$69&gt;=0.5,"Si","No")</f>
        <v>Si</v>
      </c>
      <c r="F33"/>
      <c r="G33" s="54">
        <f>+[1]Hoja1!N69</f>
        <v>0.7857142857142857</v>
      </c>
      <c r="H33"/>
      <c r="I33" s="55" t="s">
        <v>31</v>
      </c>
      <c r="J33"/>
      <c r="K33" s="57">
        <v>0.05</v>
      </c>
      <c r="L33" s="70"/>
      <c r="M33" s="59" t="s">
        <v>23</v>
      </c>
      <c r="N33" s="60"/>
      <c r="O33" s="61">
        <f>G33-K33</f>
        <v>0.73571428571428565</v>
      </c>
      <c r="P33" s="9"/>
    </row>
    <row r="34" spans="2:16" ht="15.6" x14ac:dyDescent="0.25">
      <c r="B34" s="5"/>
      <c r="C34" s="74"/>
      <c r="D34" s="74"/>
      <c r="E34" s="28"/>
      <c r="M34" s="75"/>
      <c r="N34" s="75"/>
      <c r="O34" s="75"/>
      <c r="P34" s="9"/>
    </row>
    <row r="35" spans="2:16" ht="15.6" x14ac:dyDescent="0.25">
      <c r="B35" s="5"/>
      <c r="C35" s="76"/>
      <c r="D35" s="74"/>
      <c r="E35" s="28"/>
      <c r="M35" s="75"/>
      <c r="N35" s="75"/>
      <c r="O35" s="75"/>
      <c r="P35" s="9"/>
    </row>
    <row r="36" spans="2:16" x14ac:dyDescent="0.25">
      <c r="B36" s="5"/>
      <c r="C36" s="77"/>
      <c r="P36" s="9"/>
    </row>
    <row r="37" spans="2:16" ht="13.8" thickBot="1" x14ac:dyDescent="0.3">
      <c r="B37" s="78"/>
      <c r="C37" s="79"/>
      <c r="D37" s="79"/>
      <c r="E37" s="79"/>
      <c r="F37" s="79"/>
      <c r="G37" s="79"/>
      <c r="H37" s="79"/>
      <c r="I37" s="79"/>
      <c r="J37" s="79"/>
      <c r="K37" s="79"/>
      <c r="L37" s="79"/>
      <c r="M37" s="79"/>
      <c r="N37" s="79"/>
      <c r="O37" s="79"/>
      <c r="P37" s="80"/>
    </row>
    <row r="38" spans="2:16" ht="13.8"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AC4C88FE-B51F-4992-8079-CD5190EEFE31}">
      <formula1>"Si,No,En proceso"</formula1>
    </dataValidation>
    <dataValidation type="list" allowBlank="1" showInputMessage="1" showErrorMessage="1" sqref="N20:O20 E20:E21" xr:uid="{21BA0AE3-6D04-438B-80D7-359D029EDD96}">
      <formula1>"Si, No"</formula1>
    </dataValidation>
    <dataValidation type="list" allowBlank="1" showInputMessage="1" showErrorMessage="1" sqref="N19:O19" xr:uid="{51E0B30B-109F-4A0E-BF45-880367DE25B8}">
      <formula1>"Si,No"</formula1>
    </dataValidation>
    <dataValidation allowBlank="1" showInputMessage="1" showErrorMessage="1" prompt="Celda formulada, información proveniente de la pestaña de deficiencias." sqref="E23" xr:uid="{DFAED62A-72B3-4944-AC74-AA2F2819CFFE}"/>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SERRANO</dc:creator>
  <cp:lastModifiedBy>KELLY SERRANO</cp:lastModifiedBy>
  <dcterms:created xsi:type="dcterms:W3CDTF">2020-07-31T01:01:00Z</dcterms:created>
  <dcterms:modified xsi:type="dcterms:W3CDTF">2020-07-31T01:02:07Z</dcterms:modified>
</cp:coreProperties>
</file>